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5 gada sezona\LK2025\3. posms\"/>
    </mc:Choice>
  </mc:AlternateContent>
  <bookViews>
    <workbookView xWindow="0" yWindow="0" windowWidth="20490" windowHeight="7755" activeTab="3"/>
  </bookViews>
  <sheets>
    <sheet name="Mednieki skeet" sheetId="1" r:id="rId1"/>
    <sheet name="Mednieki skeet komandas" sheetId="2" r:id="rId2"/>
    <sheet name="Mednieki trap " sheetId="3" r:id="rId3"/>
    <sheet name="Mednieki trap komandas" sheetId="4" r:id="rId4"/>
  </sheets>
  <externalReferences>
    <externalReference r:id="rId5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F22" i="4"/>
  <c r="G22" i="4"/>
  <c r="H22" i="4"/>
  <c r="E21" i="4"/>
  <c r="F21" i="4"/>
  <c r="G21" i="4"/>
  <c r="H21" i="4"/>
  <c r="E20" i="4"/>
  <c r="F20" i="4"/>
  <c r="G20" i="4"/>
  <c r="H20" i="4"/>
  <c r="H19" i="4"/>
  <c r="E17" i="4"/>
  <c r="F17" i="4"/>
  <c r="G17" i="4"/>
  <c r="H17" i="4"/>
  <c r="E16" i="4"/>
  <c r="F16" i="4"/>
  <c r="G16" i="4"/>
  <c r="H16" i="4"/>
  <c r="E15" i="4"/>
  <c r="F15" i="4"/>
  <c r="G15" i="4"/>
  <c r="H15" i="4"/>
  <c r="H14" i="4"/>
  <c r="B5" i="4"/>
  <c r="B4" i="4"/>
  <c r="B3" i="4"/>
  <c r="B2" i="4"/>
  <c r="L26" i="3"/>
  <c r="H26" i="3"/>
  <c r="H25" i="3"/>
  <c r="H24" i="3"/>
  <c r="H23" i="3"/>
  <c r="H22" i="3"/>
  <c r="H21" i="3"/>
  <c r="H20" i="3"/>
  <c r="L19" i="3"/>
  <c r="H19" i="3"/>
  <c r="L18" i="3"/>
  <c r="H18" i="3"/>
  <c r="L17" i="3"/>
  <c r="H17" i="3"/>
  <c r="L16" i="3"/>
  <c r="H16" i="3"/>
  <c r="L15" i="3"/>
  <c r="H15" i="3"/>
  <c r="B5" i="3"/>
  <c r="B4" i="3"/>
  <c r="B3" i="3"/>
  <c r="B2" i="3"/>
  <c r="E22" i="2"/>
  <c r="F22" i="2"/>
  <c r="G22" i="2"/>
  <c r="H22" i="2"/>
  <c r="E21" i="2"/>
  <c r="F21" i="2"/>
  <c r="G21" i="2"/>
  <c r="H21" i="2"/>
  <c r="E20" i="2"/>
  <c r="F20" i="2"/>
  <c r="G20" i="2"/>
  <c r="H20" i="2"/>
  <c r="I19" i="2"/>
  <c r="H19" i="2"/>
  <c r="E17" i="2"/>
  <c r="F17" i="2"/>
  <c r="G17" i="2"/>
  <c r="H17" i="2"/>
  <c r="E16" i="2"/>
  <c r="F16" i="2"/>
  <c r="G16" i="2"/>
  <c r="H16" i="2"/>
  <c r="E15" i="2"/>
  <c r="F15" i="2"/>
  <c r="G15" i="2"/>
  <c r="H15" i="2"/>
  <c r="I14" i="2"/>
  <c r="H14" i="2"/>
  <c r="B5" i="2"/>
  <c r="B4" i="2"/>
  <c r="B3" i="2"/>
  <c r="B2" i="2"/>
  <c r="H25" i="1"/>
  <c r="H24" i="1"/>
  <c r="H23" i="1"/>
  <c r="H22" i="1"/>
  <c r="H21" i="1"/>
  <c r="H20" i="1"/>
  <c r="H19" i="1"/>
  <c r="H18" i="1"/>
  <c r="H17" i="1"/>
  <c r="H16" i="1"/>
  <c r="H15" i="1"/>
  <c r="B5" i="1"/>
  <c r="B4" i="1"/>
  <c r="B3" i="1"/>
  <c r="B2" i="1"/>
</calcChain>
</file>

<file path=xl/comments1.xml><?xml version="1.0" encoding="utf-8"?>
<comments xmlns="http://schemas.openxmlformats.org/spreadsheetml/2006/main">
  <authors>
    <author>Andis Freimanis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Andis Freimanis:</t>
        </r>
        <r>
          <rPr>
            <sz val="9"/>
            <color indexed="81"/>
            <rFont val="Tahoma"/>
            <family val="2"/>
          </rPr>
          <t xml:space="preserve">
Pāršaudes uzvarētājs: 1:0</t>
        </r>
      </text>
    </comment>
  </commentList>
</comments>
</file>

<file path=xl/sharedStrings.xml><?xml version="1.0" encoding="utf-8"?>
<sst xmlns="http://schemas.openxmlformats.org/spreadsheetml/2006/main" count="120" uniqueCount="50">
  <si>
    <t>REZULTĀTI</t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</si>
  <si>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</t>
    </r>
  </si>
  <si>
    <t>MEDNIEKU LĪGĀ</t>
  </si>
  <si>
    <t>DALĪBNIEKA</t>
  </si>
  <si>
    <t>PAMATSĒRIJA</t>
  </si>
  <si>
    <t>KVALIFIKĀCIJAS</t>
  </si>
  <si>
    <t>PUNKTI PAR</t>
  </si>
  <si>
    <t>PUNKTI</t>
  </si>
  <si>
    <t>VIETA</t>
  </si>
  <si>
    <t>NR.</t>
  </si>
  <si>
    <t>UZVĀRDS, VĀRDS</t>
  </si>
  <si>
    <t>KOPĀ</t>
  </si>
  <si>
    <t>FINĀLS</t>
  </si>
  <si>
    <t>IEGŪTO VIETU</t>
  </si>
  <si>
    <t>Einārs Čivčs</t>
  </si>
  <si>
    <t>ULDIS POŠKUS</t>
  </si>
  <si>
    <t>Uldis Ruperts</t>
  </si>
  <si>
    <t>Klāvs Dakstiņš</t>
  </si>
  <si>
    <t>VIKTORS ŠNIPKIS</t>
  </si>
  <si>
    <t>TOMS POŠKUS</t>
  </si>
  <si>
    <t>JĀNIS ŠNIPKIS</t>
  </si>
  <si>
    <t>Andis Šakers-Pelcmanis</t>
  </si>
  <si>
    <t>Artis Aniņš</t>
  </si>
  <si>
    <t>Sandris Erkens</t>
  </si>
  <si>
    <t>Natālija Erkena</t>
  </si>
  <si>
    <t>Galvenais tiesnesis:</t>
  </si>
  <si>
    <t>Gunārs Freimanis</t>
  </si>
  <si>
    <t>Sekretārs:</t>
  </si>
  <si>
    <t>Andis Freimanis</t>
  </si>
  <si>
    <t>Laukuma tiesneši:</t>
  </si>
  <si>
    <t>Diāna Upelniece</t>
  </si>
  <si>
    <t xml:space="preserve">mednieki </t>
  </si>
  <si>
    <t>MEDNIEKU LĪGĀ KOMANDU IESKAITĒ</t>
  </si>
  <si>
    <t>KOPVĒRTĒJUMA PUNKTI</t>
  </si>
  <si>
    <t>1.</t>
  </si>
  <si>
    <t>MSK VAIŅODE APVIENOTAIS</t>
  </si>
  <si>
    <t>2.</t>
  </si>
  <si>
    <t>VĒRGALE</t>
  </si>
  <si>
    <r>
      <rPr>
        <b/>
        <sz val="18"/>
        <color indexed="52"/>
        <rFont val="Arial Narrow"/>
        <family val="2"/>
        <charset val="186"/>
      </rPr>
      <t>TRANŠEJAS</t>
    </r>
    <r>
      <rPr>
        <b/>
        <sz val="18"/>
        <rFont val="Arial Narrow"/>
        <family val="2"/>
      </rPr>
      <t xml:space="preserve"> STENDS</t>
    </r>
  </si>
  <si>
    <t>Gunārs Pastars</t>
  </si>
  <si>
    <t>Dainis Šteinhards</t>
  </si>
  <si>
    <t>Guntars Gremzde</t>
  </si>
  <si>
    <t>Intars Jurģis</t>
  </si>
  <si>
    <t>Uldis Čipāns</t>
  </si>
  <si>
    <t>Pēteris Bebris</t>
  </si>
  <si>
    <t>Ligija Krasovska</t>
  </si>
  <si>
    <t>Mārtiņš Turkopulis (ārpus konkurences)</t>
  </si>
  <si>
    <t>Jānis Morozovs</t>
  </si>
  <si>
    <r>
      <rPr>
        <b/>
        <sz val="18"/>
        <color indexed="52"/>
        <rFont val="Arial Narrow"/>
        <family val="2"/>
        <charset val="186"/>
      </rPr>
      <t>TRANŠEJU</t>
    </r>
    <r>
      <rPr>
        <b/>
        <sz val="18"/>
        <rFont val="Arial Narrow"/>
        <family val="2"/>
      </rPr>
      <t xml:space="preserve"> STENDS</t>
    </r>
  </si>
  <si>
    <t>MK MĒTRIENA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</si>
</sst>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4"/>
      <color rgb="FFDD8019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8"/>
      <name val="Arial Narrow"/>
      <family val="2"/>
      <charset val="186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</font>
    <font>
      <sz val="18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b/>
      <sz val="12"/>
      <color theme="2" tint="-0.499984740745262"/>
      <name val="Arial Narrow"/>
      <family val="2"/>
      <charset val="186"/>
    </font>
    <font>
      <b/>
      <sz val="12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2"/>
      <color theme="0" tint="-0.499984740745262"/>
      <name val="Arial Narrow"/>
      <family val="2"/>
      <charset val="186"/>
    </font>
    <font>
      <sz val="12"/>
      <name val="Arial Narrow"/>
      <family val="2"/>
      <charset val="186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/>
    </xf>
    <xf numFmtId="0" fontId="12" fillId="3" borderId="0" xfId="0" applyFont="1" applyFill="1"/>
    <xf numFmtId="0" fontId="12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right"/>
    </xf>
    <xf numFmtId="0" fontId="12" fillId="3" borderId="8" xfId="0" applyFont="1" applyFill="1" applyBorder="1" applyAlignment="1"/>
    <xf numFmtId="0" fontId="14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0" xfId="0" applyFont="1" applyFill="1"/>
    <xf numFmtId="0" fontId="13" fillId="3" borderId="8" xfId="0" applyFont="1" applyFill="1" applyBorder="1"/>
    <xf numFmtId="0" fontId="12" fillId="3" borderId="8" xfId="0" applyFont="1" applyFill="1" applyBorder="1"/>
    <xf numFmtId="0" fontId="12" fillId="3" borderId="8" xfId="0" applyFont="1" applyFill="1" applyBorder="1" applyAlignment="1">
      <alignment horizontal="center"/>
    </xf>
    <xf numFmtId="0" fontId="12" fillId="0" borderId="8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0" fontId="17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right" vertical="center"/>
    </xf>
    <xf numFmtId="0" fontId="18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 applyAlignment="1"/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right"/>
    </xf>
    <xf numFmtId="0" fontId="21" fillId="3" borderId="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right" vertical="center"/>
    </xf>
    <xf numFmtId="0" fontId="22" fillId="3" borderId="8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right" vertical="center"/>
    </xf>
    <xf numFmtId="0" fontId="6" fillId="5" borderId="0" xfId="0" applyFont="1" applyFill="1" applyBorder="1" applyAlignment="1">
      <alignment horizontal="right"/>
    </xf>
    <xf numFmtId="0" fontId="6" fillId="5" borderId="0" xfId="0" applyFont="1" applyFill="1" applyBorder="1" applyAlignment="1"/>
    <xf numFmtId="0" fontId="18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6" fillId="3" borderId="8" xfId="0" applyFont="1" applyFill="1" applyBorder="1" applyAlignment="1">
      <alignment horizontal="right"/>
    </xf>
    <xf numFmtId="0" fontId="0" fillId="3" borderId="8" xfId="0" applyFill="1" applyBorder="1"/>
    <xf numFmtId="0" fontId="21" fillId="0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0" fontId="12" fillId="3" borderId="3" xfId="0" applyFont="1" applyFill="1" applyBorder="1"/>
    <xf numFmtId="0" fontId="12" fillId="0" borderId="3" xfId="0" applyFont="1" applyFill="1" applyBorder="1"/>
    <xf numFmtId="0" fontId="18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5" borderId="0" xfId="0" applyFill="1"/>
    <xf numFmtId="0" fontId="18" fillId="5" borderId="0" xfId="0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center"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</xdr:row>
      <xdr:rowOff>9525</xdr:rowOff>
    </xdr:from>
    <xdr:to>
      <xdr:col>8</xdr:col>
      <xdr:colOff>0</xdr:colOff>
      <xdr:row>8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1105F8F-0C44-BE2A-DA66-58027A08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314700" y="581025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3</xdr:row>
      <xdr:rowOff>9525</xdr:rowOff>
    </xdr:from>
    <xdr:to>
      <xdr:col>8</xdr:col>
      <xdr:colOff>0</xdr:colOff>
      <xdr:row>7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B9B64D-C6E3-6517-2256-9DD1AA9A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781425" y="657225"/>
          <a:ext cx="10287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3</xdr:row>
      <xdr:rowOff>28575</xdr:rowOff>
    </xdr:from>
    <xdr:to>
      <xdr:col>7</xdr:col>
      <xdr:colOff>0</xdr:colOff>
      <xdr:row>8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F7CF8E-925F-C6FD-D9F7-D5AF18A4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2743200" y="600075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9525</xdr:rowOff>
    </xdr:from>
    <xdr:to>
      <xdr:col>8</xdr:col>
      <xdr:colOff>0</xdr:colOff>
      <xdr:row>7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7B8A284-67CE-0058-4BDC-DE741231F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790950" y="581025"/>
          <a:ext cx="10191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ZULTATI_Kuld&#299;ga_12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ĪRI skeet"/>
      <sheetName val="JUNIORI skeet"/>
      <sheetName val="SIEVIETES skeet"/>
      <sheetName val="KOMANDAS skeet"/>
      <sheetName val="MEDNIEKI skeet"/>
      <sheetName val="MEDNIEKI KOMANDAS skeet"/>
      <sheetName val="VĪRI trap"/>
      <sheetName val="JUNIORI trap"/>
      <sheetName val="KOMANDAS trap"/>
      <sheetName val="MEDNIEKI trap"/>
      <sheetName val="MEDNIEKU KOMANDAS trap"/>
    </sheetNames>
    <sheetDataSet>
      <sheetData sheetId="0">
        <row r="2">
          <cell r="B2" t="str">
            <v>LATVIJAS KAUSA IZCĪŅA STENDA ŠAUŠANĀ 2025</v>
          </cell>
        </row>
        <row r="3">
          <cell r="B3" t="str">
            <v>3.POSMS APAĻĀ STENDA UN TRANŠEJAS STENDA ŠAUŠANĀ</v>
          </cell>
        </row>
        <row r="4">
          <cell r="B4" t="str">
            <v>KULDĪGA, LATVIJA</v>
          </cell>
        </row>
        <row r="5">
          <cell r="B5" t="str">
            <v>12.JŪLIJS 2025</v>
          </cell>
        </row>
      </sheetData>
      <sheetData sheetId="1"/>
      <sheetData sheetId="2"/>
      <sheetData sheetId="3"/>
      <sheetData sheetId="4">
        <row r="15">
          <cell r="C15">
            <v>2</v>
          </cell>
          <cell r="D15" t="str">
            <v>Einārs Čivčs</v>
          </cell>
          <cell r="E15">
            <v>18</v>
          </cell>
          <cell r="F15">
            <v>19</v>
          </cell>
          <cell r="G15">
            <v>21</v>
          </cell>
        </row>
        <row r="16">
          <cell r="C16">
            <v>9</v>
          </cell>
          <cell r="D16" t="str">
            <v>ULDIS POŠKUS</v>
          </cell>
          <cell r="E16">
            <v>20</v>
          </cell>
          <cell r="F16">
            <v>17</v>
          </cell>
          <cell r="G16">
            <v>19</v>
          </cell>
        </row>
        <row r="17">
          <cell r="C17">
            <v>8</v>
          </cell>
          <cell r="D17" t="str">
            <v>Uldis Ruperts</v>
          </cell>
          <cell r="E17">
            <v>19</v>
          </cell>
          <cell r="F17">
            <v>21</v>
          </cell>
          <cell r="G17">
            <v>15</v>
          </cell>
        </row>
        <row r="18">
          <cell r="C18">
            <v>11</v>
          </cell>
          <cell r="D18" t="str">
            <v>Klāvs Dakstiņš</v>
          </cell>
          <cell r="E18">
            <v>14</v>
          </cell>
          <cell r="F18">
            <v>21</v>
          </cell>
          <cell r="G18">
            <v>19</v>
          </cell>
        </row>
        <row r="19">
          <cell r="C19">
            <v>6</v>
          </cell>
          <cell r="D19" t="str">
            <v>VIKTORS ŠNIPKIS</v>
          </cell>
          <cell r="E19">
            <v>18</v>
          </cell>
          <cell r="F19">
            <v>13</v>
          </cell>
          <cell r="G19">
            <v>18</v>
          </cell>
        </row>
        <row r="20">
          <cell r="C20">
            <v>7</v>
          </cell>
          <cell r="D20" t="str">
            <v>TOMS POŠKUS</v>
          </cell>
          <cell r="E20">
            <v>15</v>
          </cell>
          <cell r="F20">
            <v>13</v>
          </cell>
          <cell r="G20">
            <v>18</v>
          </cell>
        </row>
        <row r="21">
          <cell r="C21">
            <v>4</v>
          </cell>
          <cell r="D21" t="str">
            <v>JĀNIS ŠNIPKIS</v>
          </cell>
          <cell r="E21">
            <v>13</v>
          </cell>
          <cell r="F21">
            <v>15</v>
          </cell>
          <cell r="G21">
            <v>16</v>
          </cell>
        </row>
        <row r="22">
          <cell r="C22">
            <v>3</v>
          </cell>
          <cell r="D22" t="str">
            <v>Andis Šakers-Pelcmanis</v>
          </cell>
          <cell r="E22">
            <v>16</v>
          </cell>
          <cell r="F22">
            <v>13</v>
          </cell>
          <cell r="G22">
            <v>14</v>
          </cell>
        </row>
        <row r="23">
          <cell r="C23">
            <v>1</v>
          </cell>
          <cell r="D23" t="str">
            <v>Artis Aniņš</v>
          </cell>
          <cell r="E23">
            <v>16</v>
          </cell>
          <cell r="F23">
            <v>17</v>
          </cell>
          <cell r="G23">
            <v>9</v>
          </cell>
        </row>
      </sheetData>
      <sheetData sheetId="5"/>
      <sheetData sheetId="6"/>
      <sheetData sheetId="7"/>
      <sheetData sheetId="8"/>
      <sheetData sheetId="9">
        <row r="15">
          <cell r="C15">
            <v>10</v>
          </cell>
          <cell r="D15" t="str">
            <v>Gunārs Pastars</v>
          </cell>
          <cell r="E15">
            <v>19</v>
          </cell>
          <cell r="F15">
            <v>20</v>
          </cell>
          <cell r="G15">
            <v>20</v>
          </cell>
        </row>
        <row r="16">
          <cell r="C16">
            <v>4</v>
          </cell>
          <cell r="D16" t="str">
            <v>JĀNIS ŠNIPKIS</v>
          </cell>
          <cell r="E16">
            <v>17</v>
          </cell>
          <cell r="F16">
            <v>18</v>
          </cell>
          <cell r="G16">
            <v>19</v>
          </cell>
        </row>
        <row r="17">
          <cell r="C17">
            <v>11</v>
          </cell>
          <cell r="D17" t="str">
            <v>Dainis Šteinhards</v>
          </cell>
          <cell r="E17">
            <v>19</v>
          </cell>
          <cell r="F17">
            <v>9</v>
          </cell>
          <cell r="G17">
            <v>19</v>
          </cell>
        </row>
        <row r="18">
          <cell r="C18">
            <v>3</v>
          </cell>
          <cell r="D18" t="str">
            <v>Andis Šakers-Pelcmanis</v>
          </cell>
          <cell r="E18">
            <v>13</v>
          </cell>
          <cell r="F18">
            <v>17</v>
          </cell>
          <cell r="G18">
            <v>17</v>
          </cell>
        </row>
        <row r="19">
          <cell r="C19">
            <v>8</v>
          </cell>
          <cell r="D19" t="str">
            <v>Guntars Gremzde</v>
          </cell>
          <cell r="E19">
            <v>11</v>
          </cell>
          <cell r="F19">
            <v>15</v>
          </cell>
          <cell r="G19">
            <v>16</v>
          </cell>
        </row>
        <row r="20">
          <cell r="C20">
            <v>2</v>
          </cell>
          <cell r="D20" t="str">
            <v>Einārs Čivčs</v>
          </cell>
          <cell r="E20">
            <v>11</v>
          </cell>
          <cell r="F20">
            <v>9</v>
          </cell>
          <cell r="G20">
            <v>21</v>
          </cell>
        </row>
        <row r="21">
          <cell r="C21">
            <v>9</v>
          </cell>
          <cell r="D21" t="str">
            <v>Intars Jurģis</v>
          </cell>
          <cell r="E21">
            <v>8</v>
          </cell>
          <cell r="F21">
            <v>12</v>
          </cell>
          <cell r="G21">
            <v>17</v>
          </cell>
        </row>
        <row r="22">
          <cell r="C22">
            <v>1</v>
          </cell>
          <cell r="D22" t="str">
            <v>Artis Aniņš</v>
          </cell>
          <cell r="E22">
            <v>11</v>
          </cell>
          <cell r="F22">
            <v>8</v>
          </cell>
          <cell r="G22">
            <v>17</v>
          </cell>
        </row>
        <row r="23">
          <cell r="C23">
            <v>7</v>
          </cell>
          <cell r="D23" t="str">
            <v>Uldis Čipāns</v>
          </cell>
          <cell r="E23">
            <v>9</v>
          </cell>
          <cell r="F23">
            <v>13</v>
          </cell>
          <cell r="G23">
            <v>11</v>
          </cell>
        </row>
        <row r="24">
          <cell r="C24">
            <v>6</v>
          </cell>
          <cell r="D24" t="str">
            <v>Pēteris Bebris</v>
          </cell>
          <cell r="E24">
            <v>5</v>
          </cell>
          <cell r="F24">
            <v>5</v>
          </cell>
          <cell r="G24">
            <v>10</v>
          </cell>
        </row>
        <row r="25">
          <cell r="C25">
            <v>5</v>
          </cell>
          <cell r="D25" t="str">
            <v>Ligija Krasovska</v>
          </cell>
          <cell r="E25">
            <v>5</v>
          </cell>
          <cell r="F25">
            <v>4</v>
          </cell>
          <cell r="G25">
            <v>8</v>
          </cell>
        </row>
        <row r="26">
          <cell r="C26">
            <v>12</v>
          </cell>
          <cell r="D26" t="str">
            <v>Mārtiņš Turkopulis (ārpus konkurences)</v>
          </cell>
          <cell r="E26">
            <v>24</v>
          </cell>
          <cell r="F26">
            <v>18</v>
          </cell>
          <cell r="G26">
            <v>19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9"/>
  <sheetViews>
    <sheetView topLeftCell="B8" workbookViewId="0">
      <selection activeCell="X13" sqref="X13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8" width="8.5703125" customWidth="1"/>
    <col min="9" max="9" width="12.140625" hidden="1" customWidth="1"/>
    <col min="10" max="10" width="14.7109375" hidden="1" customWidth="1"/>
    <col min="11" max="11" width="12.140625" hidden="1" customWidth="1"/>
    <col min="12" max="12" width="9.140625" hidden="1" customWidth="1"/>
  </cols>
  <sheetData>
    <row r="2" spans="1:24" ht="18" x14ac:dyDescent="0.25">
      <c r="B2" s="1" t="str">
        <f>'[1]VĪRI skeet'!$B$2</f>
        <v>LATVIJAS KAUSA IZCĪŅA STENDA ŠAUŠANĀ 2025</v>
      </c>
      <c r="F2" s="1"/>
      <c r="G2" s="2"/>
      <c r="H2" s="1"/>
      <c r="I2" s="1"/>
      <c r="J2" s="1"/>
      <c r="L2" s="2"/>
      <c r="M2" s="2"/>
    </row>
    <row r="3" spans="1:24" ht="18" x14ac:dyDescent="0.25">
      <c r="B3" s="3" t="str">
        <f>'[1]VĪRI skeet'!$B$3</f>
        <v>3.POSMS APAĻĀ STENDA UN TRANŠEJAS STENDA ŠAUŠANĀ</v>
      </c>
      <c r="F3" s="2"/>
      <c r="G3" s="2"/>
      <c r="H3" s="1"/>
      <c r="I3" s="1"/>
      <c r="J3" s="1"/>
      <c r="L3" s="2"/>
      <c r="M3" s="2"/>
    </row>
    <row r="4" spans="1:24" ht="18" x14ac:dyDescent="0.25">
      <c r="B4" s="4" t="str">
        <f>'[1]VĪRI skeet'!$B$4</f>
        <v>KULDĪGA, LATVIJA</v>
      </c>
      <c r="F4" s="2"/>
      <c r="G4" s="2"/>
      <c r="H4" s="5"/>
      <c r="I4" s="1"/>
      <c r="J4" s="1"/>
      <c r="L4" s="2"/>
      <c r="M4" s="2"/>
    </row>
    <row r="5" spans="1:24" ht="18" x14ac:dyDescent="0.25">
      <c r="B5" s="6" t="str">
        <f>'[1]VĪRI skeet'!$B$5</f>
        <v>12.JŪLIJS 2025</v>
      </c>
      <c r="F5" s="1"/>
      <c r="G5" s="2"/>
      <c r="H5" s="5"/>
      <c r="I5" s="5"/>
      <c r="J5" s="5"/>
      <c r="L5" s="2"/>
      <c r="M5" s="2"/>
    </row>
    <row r="6" spans="1:24" ht="18" customHeight="1" x14ac:dyDescent="0.25">
      <c r="E6" s="4"/>
      <c r="F6" s="4"/>
      <c r="G6" s="7"/>
      <c r="H6" s="4"/>
      <c r="I6" s="4"/>
      <c r="J6" s="4"/>
      <c r="L6" s="7"/>
      <c r="M6" s="7"/>
    </row>
    <row r="7" spans="1:24" ht="18" x14ac:dyDescent="0.25">
      <c r="E7" s="6"/>
      <c r="F7" s="6"/>
      <c r="G7" s="8"/>
      <c r="H7" s="6"/>
      <c r="I7" s="6"/>
      <c r="J7" s="6"/>
      <c r="L7" s="8"/>
      <c r="M7" s="8"/>
    </row>
    <row r="9" spans="1:24" ht="37.5" x14ac:dyDescent="0.5">
      <c r="B9" s="9" t="s">
        <v>0</v>
      </c>
      <c r="C9" s="9"/>
      <c r="D9" s="9"/>
      <c r="E9" s="9"/>
      <c r="F9" s="10"/>
    </row>
    <row r="10" spans="1:24" ht="23.25" x14ac:dyDescent="0.35">
      <c r="B10" s="11" t="s">
        <v>1</v>
      </c>
      <c r="C10" s="12"/>
      <c r="D10" s="12"/>
      <c r="E10" s="12"/>
      <c r="F10" s="12"/>
    </row>
    <row r="11" spans="1:24" ht="23.25" x14ac:dyDescent="0.35">
      <c r="B11" s="13" t="s">
        <v>2</v>
      </c>
      <c r="C11" s="13"/>
      <c r="D11" s="13"/>
      <c r="E11" s="13"/>
      <c r="F11" s="13"/>
    </row>
    <row r="12" spans="1:24" x14ac:dyDescent="0.25">
      <c r="B12" s="14"/>
      <c r="C12" s="14"/>
      <c r="D12" s="14"/>
      <c r="E12" s="14"/>
      <c r="F12" s="14"/>
      <c r="G12" s="14"/>
      <c r="H12" s="14"/>
      <c r="I12" s="14"/>
      <c r="J12" s="14"/>
    </row>
    <row r="13" spans="1:24" x14ac:dyDescent="0.25">
      <c r="B13" s="15"/>
      <c r="C13" s="15" t="s">
        <v>3</v>
      </c>
      <c r="D13" s="15"/>
      <c r="E13" s="16" t="s">
        <v>4</v>
      </c>
      <c r="F13" s="16"/>
      <c r="G13" s="16"/>
      <c r="H13" s="17"/>
      <c r="I13" s="15"/>
      <c r="J13" s="18" t="s">
        <v>5</v>
      </c>
      <c r="K13" s="15" t="s">
        <v>6</v>
      </c>
      <c r="L13" s="15" t="s">
        <v>7</v>
      </c>
      <c r="X13" t="s">
        <v>31</v>
      </c>
    </row>
    <row r="14" spans="1:24" ht="15" customHeight="1" x14ac:dyDescent="0.25">
      <c r="B14" s="19" t="s">
        <v>8</v>
      </c>
      <c r="C14" s="19" t="s">
        <v>9</v>
      </c>
      <c r="D14" s="19" t="s">
        <v>10</v>
      </c>
      <c r="E14" s="20">
        <v>1</v>
      </c>
      <c r="F14" s="20">
        <v>2</v>
      </c>
      <c r="G14" s="20">
        <v>3</v>
      </c>
      <c r="H14" s="21" t="s">
        <v>11</v>
      </c>
      <c r="I14" s="22" t="s">
        <v>12</v>
      </c>
      <c r="J14" s="18" t="s">
        <v>7</v>
      </c>
      <c r="K14" s="22" t="s">
        <v>13</v>
      </c>
      <c r="L14" s="22" t="s">
        <v>11</v>
      </c>
    </row>
    <row r="15" spans="1:24" s="32" customFormat="1" ht="16.5" x14ac:dyDescent="0.3">
      <c r="A15" s="23"/>
      <c r="B15" s="24">
        <v>1</v>
      </c>
      <c r="C15" s="25">
        <v>2</v>
      </c>
      <c r="D15" s="26" t="s">
        <v>14</v>
      </c>
      <c r="E15" s="27">
        <v>18</v>
      </c>
      <c r="F15" s="27">
        <v>19</v>
      </c>
      <c r="G15" s="27">
        <v>21</v>
      </c>
      <c r="H15" s="28">
        <f t="shared" ref="H15:H25" si="0">SUM(E15:G15)</f>
        <v>58</v>
      </c>
      <c r="I15" s="29"/>
      <c r="J15" s="30"/>
      <c r="K15" s="30"/>
      <c r="L15" s="31"/>
    </row>
    <row r="16" spans="1:24" s="32" customFormat="1" ht="16.5" x14ac:dyDescent="0.3">
      <c r="A16" s="23"/>
      <c r="B16" s="24">
        <v>2</v>
      </c>
      <c r="C16" s="33">
        <v>9</v>
      </c>
      <c r="D16" s="34" t="s">
        <v>15</v>
      </c>
      <c r="E16" s="27">
        <v>20</v>
      </c>
      <c r="F16" s="35">
        <v>17</v>
      </c>
      <c r="G16" s="35">
        <v>19</v>
      </c>
      <c r="H16" s="28">
        <f t="shared" si="0"/>
        <v>56</v>
      </c>
      <c r="I16" s="36"/>
      <c r="K16" s="37"/>
      <c r="L16" s="38"/>
    </row>
    <row r="17" spans="1:12" s="32" customFormat="1" ht="16.5" x14ac:dyDescent="0.3">
      <c r="A17" s="23"/>
      <c r="B17" s="24">
        <v>3</v>
      </c>
      <c r="C17" s="33">
        <v>8</v>
      </c>
      <c r="D17" s="34" t="s">
        <v>16</v>
      </c>
      <c r="E17" s="27">
        <v>19</v>
      </c>
      <c r="F17" s="35">
        <v>21</v>
      </c>
      <c r="G17" s="35">
        <v>15</v>
      </c>
      <c r="H17" s="28">
        <f t="shared" si="0"/>
        <v>55</v>
      </c>
      <c r="I17" s="36"/>
      <c r="K17" s="37"/>
      <c r="L17" s="38"/>
    </row>
    <row r="18" spans="1:12" s="32" customFormat="1" ht="16.5" x14ac:dyDescent="0.3">
      <c r="A18" s="23"/>
      <c r="B18" s="24">
        <v>4</v>
      </c>
      <c r="C18" s="33">
        <v>11</v>
      </c>
      <c r="D18" s="34" t="s">
        <v>17</v>
      </c>
      <c r="E18" s="27">
        <v>14</v>
      </c>
      <c r="F18" s="35">
        <v>21</v>
      </c>
      <c r="G18" s="35">
        <v>19</v>
      </c>
      <c r="H18" s="28">
        <f t="shared" si="0"/>
        <v>54</v>
      </c>
      <c r="I18" s="36"/>
      <c r="J18" s="39"/>
      <c r="K18" s="40"/>
      <c r="L18" s="41"/>
    </row>
    <row r="19" spans="1:12" s="32" customFormat="1" ht="16.5" x14ac:dyDescent="0.3">
      <c r="A19" s="23"/>
      <c r="B19" s="24">
        <v>5</v>
      </c>
      <c r="C19" s="33">
        <v>6</v>
      </c>
      <c r="D19" s="34" t="s">
        <v>18</v>
      </c>
      <c r="E19" s="27">
        <v>18</v>
      </c>
      <c r="F19" s="35">
        <v>13</v>
      </c>
      <c r="G19" s="35">
        <v>18</v>
      </c>
      <c r="H19" s="28">
        <f t="shared" si="0"/>
        <v>49</v>
      </c>
      <c r="I19" s="36"/>
    </row>
    <row r="20" spans="1:12" s="32" customFormat="1" ht="16.5" x14ac:dyDescent="0.3">
      <c r="A20" s="23"/>
      <c r="B20" s="24">
        <v>6</v>
      </c>
      <c r="C20" s="33">
        <v>7</v>
      </c>
      <c r="D20" s="34" t="s">
        <v>19</v>
      </c>
      <c r="E20" s="27">
        <v>15</v>
      </c>
      <c r="F20" s="35">
        <v>13</v>
      </c>
      <c r="G20" s="35">
        <v>18</v>
      </c>
      <c r="H20" s="28">
        <f t="shared" si="0"/>
        <v>46</v>
      </c>
      <c r="I20" s="36"/>
    </row>
    <row r="21" spans="1:12" s="32" customFormat="1" ht="16.5" x14ac:dyDescent="0.3">
      <c r="A21" s="23"/>
      <c r="B21" s="24">
        <v>7</v>
      </c>
      <c r="C21" s="25">
        <v>4</v>
      </c>
      <c r="D21" s="26" t="s">
        <v>20</v>
      </c>
      <c r="E21" s="27">
        <v>13</v>
      </c>
      <c r="F21" s="27">
        <v>15</v>
      </c>
      <c r="G21" s="27">
        <v>16</v>
      </c>
      <c r="H21" s="28">
        <f t="shared" si="0"/>
        <v>44</v>
      </c>
      <c r="I21" s="29"/>
      <c r="J21" s="37"/>
    </row>
    <row r="22" spans="1:12" s="32" customFormat="1" ht="16.5" x14ac:dyDescent="0.3">
      <c r="A22" s="23"/>
      <c r="B22" s="24">
        <v>8</v>
      </c>
      <c r="C22" s="25">
        <v>3</v>
      </c>
      <c r="D22" s="26" t="s">
        <v>21</v>
      </c>
      <c r="E22" s="27">
        <v>16</v>
      </c>
      <c r="F22" s="27">
        <v>13</v>
      </c>
      <c r="G22" s="27">
        <v>14</v>
      </c>
      <c r="H22" s="28">
        <f t="shared" si="0"/>
        <v>43</v>
      </c>
      <c r="I22" s="29"/>
      <c r="J22" s="37"/>
    </row>
    <row r="23" spans="1:12" s="32" customFormat="1" ht="16.5" x14ac:dyDescent="0.3">
      <c r="A23" s="23"/>
      <c r="B23" s="24">
        <v>9</v>
      </c>
      <c r="C23" s="25">
        <v>1</v>
      </c>
      <c r="D23" s="26" t="s">
        <v>22</v>
      </c>
      <c r="E23" s="27">
        <v>16</v>
      </c>
      <c r="F23" s="27">
        <v>17</v>
      </c>
      <c r="G23" s="27">
        <v>9</v>
      </c>
      <c r="H23" s="28">
        <f t="shared" si="0"/>
        <v>42</v>
      </c>
      <c r="I23" s="29"/>
      <c r="J23" s="37"/>
    </row>
    <row r="24" spans="1:12" s="32" customFormat="1" ht="16.5" x14ac:dyDescent="0.3">
      <c r="A24" s="23"/>
      <c r="B24" s="24">
        <v>10</v>
      </c>
      <c r="C24" s="33">
        <v>5</v>
      </c>
      <c r="D24" s="34" t="s">
        <v>23</v>
      </c>
      <c r="E24" s="27">
        <v>10</v>
      </c>
      <c r="F24" s="35">
        <v>8</v>
      </c>
      <c r="G24" s="35">
        <v>16</v>
      </c>
      <c r="H24" s="28">
        <f t="shared" si="0"/>
        <v>34</v>
      </c>
      <c r="I24" s="36"/>
    </row>
    <row r="25" spans="1:12" s="32" customFormat="1" ht="16.5" x14ac:dyDescent="0.3">
      <c r="A25" s="23"/>
      <c r="B25" s="24">
        <v>11</v>
      </c>
      <c r="C25" s="33">
        <v>10</v>
      </c>
      <c r="D25" s="34" t="s">
        <v>24</v>
      </c>
      <c r="E25" s="27">
        <v>6</v>
      </c>
      <c r="F25" s="35">
        <v>7</v>
      </c>
      <c r="G25" s="35">
        <v>15</v>
      </c>
      <c r="H25" s="28">
        <f t="shared" si="0"/>
        <v>28</v>
      </c>
      <c r="I25" s="36"/>
    </row>
    <row r="27" spans="1:12" ht="16.5" x14ac:dyDescent="0.3">
      <c r="D27" s="42" t="s">
        <v>25</v>
      </c>
      <c r="E27" s="43" t="s">
        <v>26</v>
      </c>
    </row>
    <row r="28" spans="1:12" ht="16.5" x14ac:dyDescent="0.3">
      <c r="D28" s="42" t="s">
        <v>27</v>
      </c>
      <c r="E28" s="43" t="s">
        <v>28</v>
      </c>
    </row>
    <row r="29" spans="1:12" ht="16.5" x14ac:dyDescent="0.3">
      <c r="D29" s="42" t="s">
        <v>29</v>
      </c>
      <c r="E29" s="43" t="s">
        <v>30</v>
      </c>
    </row>
  </sheetData>
  <mergeCells count="4">
    <mergeCell ref="B9:E9"/>
    <mergeCell ref="B10:F10"/>
    <mergeCell ref="B11:F11"/>
    <mergeCell ref="E13:H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opLeftCell="B1" workbookViewId="0">
      <selection activeCell="M11" sqref="M11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35.140625" customWidth="1"/>
    <col min="5" max="7" width="6.42578125" customWidth="1"/>
    <col min="8" max="8" width="8.5703125" customWidth="1"/>
    <col min="9" max="9" width="32.5703125" hidden="1" customWidth="1"/>
    <col min="15" max="15" width="39.5703125" customWidth="1"/>
  </cols>
  <sheetData>
    <row r="2" spans="2:16" ht="18" x14ac:dyDescent="0.25">
      <c r="B2" s="1" t="str">
        <f>'[1]VĪRI skeet'!$B$2</f>
        <v>LATVIJAS KAUSA IZCĪŅA STENDA ŠAUŠANĀ 2025</v>
      </c>
      <c r="E2" s="1"/>
      <c r="G2" s="2"/>
      <c r="J2" s="2"/>
      <c r="O2" s="44"/>
      <c r="P2" s="44"/>
    </row>
    <row r="3" spans="2:16" ht="18" x14ac:dyDescent="0.25">
      <c r="B3" s="3" t="str">
        <f>'[1]VĪRI skeet'!$B$3</f>
        <v>3.POSMS APAĻĀ STENDA UN TRANŠEJAS STENDA ŠAUŠANĀ</v>
      </c>
      <c r="E3" s="2"/>
      <c r="G3" s="2"/>
      <c r="J3" s="2"/>
      <c r="O3" s="44"/>
      <c r="P3" s="44"/>
    </row>
    <row r="4" spans="2:16" ht="18" x14ac:dyDescent="0.25">
      <c r="B4" s="4" t="str">
        <f>'[1]VĪRI skeet'!$B$4</f>
        <v>KULDĪGA, LATVIJA</v>
      </c>
      <c r="E4" s="2"/>
      <c r="G4" s="2"/>
      <c r="J4" s="2"/>
      <c r="O4" s="45"/>
      <c r="P4" s="44"/>
    </row>
    <row r="5" spans="2:16" ht="18" x14ac:dyDescent="0.25">
      <c r="B5" s="1" t="str">
        <f>'[1]VĪRI skeet'!$B$5</f>
        <v>12.JŪLIJS 2025</v>
      </c>
      <c r="E5" s="1"/>
      <c r="G5" s="2"/>
      <c r="J5" s="2"/>
      <c r="O5" s="45"/>
      <c r="P5" s="45"/>
    </row>
    <row r="6" spans="2:16" ht="18" customHeight="1" x14ac:dyDescent="0.25">
      <c r="E6" s="4"/>
      <c r="F6" s="46"/>
      <c r="G6" s="7"/>
      <c r="J6" s="7"/>
      <c r="O6" s="47"/>
      <c r="P6" s="47"/>
    </row>
    <row r="8" spans="2:16" ht="37.5" x14ac:dyDescent="0.5">
      <c r="B8" s="9" t="s">
        <v>0</v>
      </c>
      <c r="C8" s="9"/>
      <c r="D8" s="9"/>
      <c r="E8" s="9"/>
      <c r="F8" s="10"/>
    </row>
    <row r="9" spans="2:16" ht="23.25" x14ac:dyDescent="0.35">
      <c r="B9" s="11" t="s">
        <v>1</v>
      </c>
      <c r="C9" s="12"/>
      <c r="D9" s="12"/>
      <c r="E9" s="12"/>
      <c r="F9" s="12"/>
    </row>
    <row r="10" spans="2:16" ht="23.25" customHeight="1" x14ac:dyDescent="0.25">
      <c r="B10" s="48" t="s">
        <v>32</v>
      </c>
      <c r="C10" s="48"/>
      <c r="D10" s="48"/>
      <c r="E10" s="48"/>
      <c r="F10" s="48"/>
    </row>
    <row r="11" spans="2:16" x14ac:dyDescent="0.25">
      <c r="B11" s="14"/>
      <c r="C11" s="14"/>
      <c r="D11" s="14"/>
      <c r="E11" s="14"/>
      <c r="F11" s="14"/>
      <c r="G11" s="14"/>
      <c r="H11" s="14"/>
      <c r="I11" s="14"/>
    </row>
    <row r="12" spans="2:16" x14ac:dyDescent="0.25">
      <c r="B12" s="15"/>
      <c r="C12" s="15" t="s">
        <v>3</v>
      </c>
      <c r="D12" s="15"/>
      <c r="E12" s="16" t="s">
        <v>4</v>
      </c>
      <c r="F12" s="16"/>
      <c r="G12" s="16"/>
      <c r="H12" s="17"/>
      <c r="I12" s="49"/>
    </row>
    <row r="13" spans="2:16" x14ac:dyDescent="0.25">
      <c r="B13" s="19" t="s">
        <v>8</v>
      </c>
      <c r="C13" s="19" t="s">
        <v>9</v>
      </c>
      <c r="D13" s="19" t="s">
        <v>10</v>
      </c>
      <c r="E13" s="50">
        <v>1</v>
      </c>
      <c r="F13" s="50">
        <v>2</v>
      </c>
      <c r="G13" s="50">
        <v>3</v>
      </c>
      <c r="H13" s="51" t="s">
        <v>11</v>
      </c>
      <c r="I13" s="51" t="s">
        <v>33</v>
      </c>
    </row>
    <row r="14" spans="2:16" ht="20.25" x14ac:dyDescent="0.25">
      <c r="B14" s="52" t="s">
        <v>34</v>
      </c>
      <c r="C14" s="53"/>
      <c r="D14" s="54" t="s">
        <v>35</v>
      </c>
      <c r="E14" s="53"/>
      <c r="F14" s="53"/>
      <c r="G14" s="53"/>
      <c r="H14" s="52">
        <f>H16+H17+H15</f>
        <v>151</v>
      </c>
      <c r="I14" s="52">
        <f>2*25</f>
        <v>50</v>
      </c>
    </row>
    <row r="15" spans="2:16" ht="16.5" x14ac:dyDescent="0.3">
      <c r="B15" s="55"/>
      <c r="C15" s="34">
        <v>9</v>
      </c>
      <c r="D15" s="34" t="s">
        <v>15</v>
      </c>
      <c r="E15" s="56">
        <f>VLOOKUP($C15,'[1]MEDNIEKI skeet'!$C$15:$G$23,3,FALSE)</f>
        <v>20</v>
      </c>
      <c r="F15" s="56">
        <f>VLOOKUP($C15,'[1]MEDNIEKI skeet'!$C$15:$G$23,4,FALSE)</f>
        <v>17</v>
      </c>
      <c r="G15" s="56">
        <f>VLOOKUP($C15,'[1]MEDNIEKI skeet'!$C$15:$G$23,5,FALSE)</f>
        <v>19</v>
      </c>
      <c r="H15" s="57">
        <f>SUM(E15:G15)</f>
        <v>56</v>
      </c>
      <c r="I15" s="56"/>
    </row>
    <row r="16" spans="2:16" ht="16.5" x14ac:dyDescent="0.3">
      <c r="B16" s="55"/>
      <c r="C16" s="34">
        <v>6</v>
      </c>
      <c r="D16" s="34" t="s">
        <v>18</v>
      </c>
      <c r="E16" s="56">
        <f>VLOOKUP($C16,'[1]MEDNIEKI skeet'!$C$15:$G$23,3,FALSE)</f>
        <v>18</v>
      </c>
      <c r="F16" s="56">
        <f>VLOOKUP($C16,'[1]MEDNIEKI skeet'!$C$15:$G$23,4,FALSE)</f>
        <v>13</v>
      </c>
      <c r="G16" s="56">
        <f>VLOOKUP($C16,'[1]MEDNIEKI skeet'!$C$15:$G$23,5,FALSE)</f>
        <v>18</v>
      </c>
      <c r="H16" s="58">
        <f>SUM(E16:G16)</f>
        <v>49</v>
      </c>
      <c r="I16" s="56"/>
    </row>
    <row r="17" spans="2:9" ht="16.5" x14ac:dyDescent="0.3">
      <c r="B17" s="55"/>
      <c r="C17" s="34">
        <v>7</v>
      </c>
      <c r="D17" s="34" t="s">
        <v>19</v>
      </c>
      <c r="E17" s="56">
        <f>VLOOKUP($C17,'[1]MEDNIEKI skeet'!$C$15:$G$23,3,FALSE)</f>
        <v>15</v>
      </c>
      <c r="F17" s="56">
        <f>VLOOKUP($C17,'[1]MEDNIEKI skeet'!$C$15:$G$23,4,FALSE)</f>
        <v>13</v>
      </c>
      <c r="G17" s="56">
        <f>VLOOKUP($C17,'[1]MEDNIEKI skeet'!$C$15:$G$23,5,FALSE)</f>
        <v>18</v>
      </c>
      <c r="H17" s="58">
        <f>SUM(E17:G17)</f>
        <v>46</v>
      </c>
      <c r="I17" s="56"/>
    </row>
    <row r="18" spans="2:9" s="43" customFormat="1" ht="16.5" x14ac:dyDescent="0.3">
      <c r="B18" s="59"/>
      <c r="C18" s="42"/>
      <c r="D18" s="60"/>
      <c r="E18" s="61"/>
      <c r="F18" s="61"/>
      <c r="G18" s="61"/>
      <c r="H18" s="62"/>
      <c r="I18" s="63"/>
    </row>
    <row r="19" spans="2:9" ht="20.25" x14ac:dyDescent="0.25">
      <c r="B19" s="52" t="s">
        <v>36</v>
      </c>
      <c r="C19" s="64"/>
      <c r="D19" s="54" t="s">
        <v>37</v>
      </c>
      <c r="E19" s="64"/>
      <c r="F19" s="64"/>
      <c r="G19" s="64"/>
      <c r="H19" s="65">
        <f>H20+H21+H22</f>
        <v>141</v>
      </c>
      <c r="I19" s="52">
        <f>2*18</f>
        <v>36</v>
      </c>
    </row>
    <row r="20" spans="2:9" ht="16.5" x14ac:dyDescent="0.3">
      <c r="B20" s="55"/>
      <c r="C20" s="66">
        <v>1</v>
      </c>
      <c r="D20" s="26" t="s">
        <v>22</v>
      </c>
      <c r="E20" s="56">
        <f>VLOOKUP($C20,'[1]MEDNIEKI skeet'!$C$15:$G$23,3,FALSE)</f>
        <v>16</v>
      </c>
      <c r="F20" s="56">
        <f>VLOOKUP($C20,'[1]MEDNIEKI skeet'!$C$15:$G$23,4,FALSE)</f>
        <v>17</v>
      </c>
      <c r="G20" s="56">
        <f>VLOOKUP($C20,'[1]MEDNIEKI skeet'!$C$15:$G$23,5,FALSE)</f>
        <v>9</v>
      </c>
      <c r="H20" s="67">
        <f>SUM(E20:G20)</f>
        <v>42</v>
      </c>
      <c r="I20" s="56"/>
    </row>
    <row r="21" spans="2:9" ht="16.5" x14ac:dyDescent="0.3">
      <c r="B21" s="68"/>
      <c r="C21" s="66">
        <v>4</v>
      </c>
      <c r="D21" s="26" t="s">
        <v>20</v>
      </c>
      <c r="E21" s="56">
        <f>VLOOKUP($C21,'[1]MEDNIEKI skeet'!$C$15:$G$23,3,FALSE)</f>
        <v>13</v>
      </c>
      <c r="F21" s="56">
        <f>VLOOKUP($C21,'[1]MEDNIEKI skeet'!$C$15:$G$23,4,FALSE)</f>
        <v>15</v>
      </c>
      <c r="G21" s="56">
        <f>VLOOKUP($C21,'[1]MEDNIEKI skeet'!$C$15:$G$23,5,FALSE)</f>
        <v>16</v>
      </c>
      <c r="H21" s="67">
        <f>SUM(E21:G21)</f>
        <v>44</v>
      </c>
      <c r="I21" s="56"/>
    </row>
    <row r="22" spans="2:9" ht="16.5" x14ac:dyDescent="0.3">
      <c r="B22" s="68"/>
      <c r="C22" s="34">
        <v>8</v>
      </c>
      <c r="D22" s="34" t="s">
        <v>16</v>
      </c>
      <c r="E22" s="56">
        <f>VLOOKUP($C22,'[1]MEDNIEKI skeet'!$C$15:$G$23,3,FALSE)</f>
        <v>19</v>
      </c>
      <c r="F22" s="56">
        <f>VLOOKUP($C22,'[1]MEDNIEKI skeet'!$C$15:$G$23,4,FALSE)</f>
        <v>21</v>
      </c>
      <c r="G22" s="56">
        <f>VLOOKUP($C22,'[1]MEDNIEKI skeet'!$C$15:$G$23,5,FALSE)</f>
        <v>15</v>
      </c>
      <c r="H22" s="69">
        <f>SUM(E22:G22)</f>
        <v>55</v>
      </c>
      <c r="I22" s="56"/>
    </row>
    <row r="23" spans="2:9" ht="16.5" x14ac:dyDescent="0.3">
      <c r="B23" s="70"/>
      <c r="C23" s="71"/>
      <c r="D23" s="72"/>
      <c r="E23" s="73"/>
      <c r="F23" s="73"/>
      <c r="G23" s="73"/>
      <c r="H23" s="74"/>
      <c r="I23" s="73"/>
    </row>
    <row r="24" spans="2:9" ht="16.5" x14ac:dyDescent="0.3">
      <c r="D24" s="42" t="s">
        <v>25</v>
      </c>
      <c r="E24" s="43" t="s">
        <v>26</v>
      </c>
    </row>
    <row r="25" spans="2:9" ht="16.5" x14ac:dyDescent="0.3">
      <c r="D25" s="42" t="s">
        <v>27</v>
      </c>
      <c r="E25" s="43" t="s">
        <v>28</v>
      </c>
    </row>
    <row r="26" spans="2:9" ht="16.5" x14ac:dyDescent="0.3">
      <c r="D26" s="42" t="s">
        <v>29</v>
      </c>
      <c r="E26" s="43" t="s">
        <v>30</v>
      </c>
    </row>
  </sheetData>
  <mergeCells count="9">
    <mergeCell ref="B9:F9"/>
    <mergeCell ref="B10:F10"/>
    <mergeCell ref="E12:H12"/>
    <mergeCell ref="O2:P2"/>
    <mergeCell ref="O3:P3"/>
    <mergeCell ref="O4:P4"/>
    <mergeCell ref="O5:P5"/>
    <mergeCell ref="O6:P6"/>
    <mergeCell ref="B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0"/>
  <sheetViews>
    <sheetView topLeftCell="B1" workbookViewId="0">
      <selection sqref="A1:XFD1048576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28.7109375" bestFit="1" customWidth="1"/>
    <col min="5" max="7" width="6.42578125" customWidth="1"/>
    <col min="8" max="8" width="8.5703125" customWidth="1"/>
    <col min="9" max="9" width="12.140625" hidden="1" customWidth="1"/>
    <col min="10" max="10" width="14.7109375" hidden="1" customWidth="1"/>
    <col min="11" max="11" width="12.140625" hidden="1" customWidth="1"/>
    <col min="12" max="12" width="0" hidden="1" customWidth="1"/>
  </cols>
  <sheetData>
    <row r="2" spans="2:16" ht="18" x14ac:dyDescent="0.25">
      <c r="B2" s="1" t="str">
        <f>'[1]VĪRI skeet'!$B$2</f>
        <v>LATVIJAS KAUSA IZCĪŅA STENDA ŠAUŠANĀ 2025</v>
      </c>
      <c r="E2" s="1"/>
      <c r="F2" s="1"/>
      <c r="G2" s="2"/>
      <c r="H2" s="1"/>
      <c r="I2" s="1"/>
      <c r="J2" s="1"/>
      <c r="L2" s="2"/>
      <c r="M2" s="2"/>
    </row>
    <row r="3" spans="2:16" ht="18" x14ac:dyDescent="0.25">
      <c r="B3" s="3" t="str">
        <f>'[1]VĪRI skeet'!$B$3</f>
        <v>3.POSMS APAĻĀ STENDA UN TRANŠEJAS STENDA ŠAUŠANĀ</v>
      </c>
      <c r="E3" s="2"/>
      <c r="F3" s="2"/>
      <c r="G3" s="2"/>
      <c r="H3" s="1"/>
      <c r="I3" s="1"/>
      <c r="J3" s="1"/>
      <c r="L3" s="2"/>
      <c r="M3" s="2"/>
    </row>
    <row r="4" spans="2:16" ht="18" x14ac:dyDescent="0.25">
      <c r="B4" s="4" t="str">
        <f>'[1]VĪRI skeet'!$B$4</f>
        <v>KULDĪGA, LATVIJA</v>
      </c>
      <c r="E4" s="2"/>
      <c r="F4" s="2"/>
      <c r="G4" s="2"/>
      <c r="H4" s="5"/>
      <c r="I4" s="1"/>
      <c r="J4" s="1"/>
      <c r="L4" s="2"/>
      <c r="M4" s="2"/>
    </row>
    <row r="5" spans="2:16" ht="18" x14ac:dyDescent="0.25">
      <c r="B5" s="1" t="str">
        <f>'[1]VĪRI skeet'!$B$5</f>
        <v>12.JŪLIJS 2025</v>
      </c>
      <c r="E5" s="1"/>
      <c r="F5" s="1"/>
      <c r="G5" s="2"/>
      <c r="H5" s="5"/>
      <c r="I5" s="5"/>
      <c r="J5" s="5"/>
      <c r="L5" s="2"/>
      <c r="M5" s="2"/>
    </row>
    <row r="6" spans="2:16" ht="18" customHeight="1" x14ac:dyDescent="0.25">
      <c r="E6" s="4"/>
      <c r="F6" s="4"/>
      <c r="G6" s="7"/>
      <c r="H6" s="4"/>
      <c r="I6" s="4"/>
      <c r="J6" s="4"/>
      <c r="L6" s="7"/>
      <c r="M6" s="7"/>
    </row>
    <row r="7" spans="2:16" ht="18" x14ac:dyDescent="0.25">
      <c r="E7" s="6"/>
      <c r="F7" s="6"/>
      <c r="G7" s="8"/>
      <c r="H7" s="6"/>
      <c r="I7" s="6"/>
      <c r="J7" s="6"/>
      <c r="L7" s="8"/>
      <c r="M7" s="8"/>
    </row>
    <row r="9" spans="2:16" ht="37.5" x14ac:dyDescent="0.5">
      <c r="B9" s="9" t="s">
        <v>0</v>
      </c>
      <c r="C9" s="9"/>
      <c r="D9" s="9"/>
      <c r="E9" s="9"/>
      <c r="F9" s="10"/>
    </row>
    <row r="10" spans="2:16" ht="23.25" x14ac:dyDescent="0.35">
      <c r="B10" s="11" t="s">
        <v>38</v>
      </c>
      <c r="C10" s="12"/>
      <c r="D10" s="12"/>
      <c r="E10" s="12"/>
      <c r="F10" s="12"/>
    </row>
    <row r="11" spans="2:16" ht="23.25" x14ac:dyDescent="0.35">
      <c r="B11" s="13" t="s">
        <v>2</v>
      </c>
      <c r="C11" s="13"/>
      <c r="D11" s="13"/>
      <c r="E11" s="13"/>
      <c r="F11" s="13"/>
    </row>
    <row r="12" spans="2:16" x14ac:dyDescent="0.25">
      <c r="B12" s="14"/>
      <c r="C12" s="14"/>
      <c r="D12" s="14"/>
      <c r="E12" s="14"/>
      <c r="F12" s="14"/>
      <c r="G12" s="14"/>
      <c r="H12" s="14"/>
      <c r="I12" s="14"/>
      <c r="J12" s="14"/>
    </row>
    <row r="13" spans="2:16" x14ac:dyDescent="0.25">
      <c r="B13" s="15"/>
      <c r="C13" s="15" t="s">
        <v>3</v>
      </c>
      <c r="D13" s="15"/>
      <c r="E13" s="16" t="s">
        <v>4</v>
      </c>
      <c r="F13" s="16"/>
      <c r="G13" s="16"/>
      <c r="H13" s="17"/>
      <c r="I13" s="15"/>
      <c r="J13" s="18" t="s">
        <v>5</v>
      </c>
      <c r="K13" s="15" t="s">
        <v>6</v>
      </c>
      <c r="L13" s="15" t="s">
        <v>7</v>
      </c>
      <c r="M13" s="43"/>
      <c r="N13" s="43"/>
      <c r="O13" s="43"/>
      <c r="P13" s="43"/>
    </row>
    <row r="14" spans="2:16" ht="15" customHeight="1" x14ac:dyDescent="0.25">
      <c r="B14" s="22" t="s">
        <v>8</v>
      </c>
      <c r="C14" s="22" t="s">
        <v>9</v>
      </c>
      <c r="D14" s="22" t="s">
        <v>10</v>
      </c>
      <c r="E14" s="20">
        <v>1</v>
      </c>
      <c r="F14" s="20">
        <v>2</v>
      </c>
      <c r="G14" s="20">
        <v>3</v>
      </c>
      <c r="H14" s="21" t="s">
        <v>11</v>
      </c>
      <c r="I14" s="22" t="s">
        <v>12</v>
      </c>
      <c r="J14" s="18" t="s">
        <v>7</v>
      </c>
      <c r="K14" s="22" t="s">
        <v>13</v>
      </c>
      <c r="L14" s="22" t="s">
        <v>11</v>
      </c>
      <c r="M14" s="43"/>
      <c r="N14" s="43"/>
      <c r="O14" s="43"/>
      <c r="P14" s="43"/>
    </row>
    <row r="15" spans="2:16" s="43" customFormat="1" ht="16.5" x14ac:dyDescent="0.3">
      <c r="B15" s="75">
        <v>1</v>
      </c>
      <c r="C15" s="76">
        <v>10</v>
      </c>
      <c r="D15" s="77" t="s">
        <v>39</v>
      </c>
      <c r="E15" s="56">
        <v>19</v>
      </c>
      <c r="F15" s="75">
        <v>20</v>
      </c>
      <c r="G15" s="75">
        <v>20</v>
      </c>
      <c r="H15" s="67">
        <f t="shared" ref="H15:H26" si="0">SUM(E15:G15)</f>
        <v>59</v>
      </c>
      <c r="K15" s="63"/>
      <c r="L15" s="78">
        <f>J15+K15</f>
        <v>0</v>
      </c>
    </row>
    <row r="16" spans="2:16" s="43" customFormat="1" ht="16.5" x14ac:dyDescent="0.3">
      <c r="B16" s="79">
        <v>2</v>
      </c>
      <c r="C16" s="76">
        <v>4</v>
      </c>
      <c r="D16" s="80" t="s">
        <v>20</v>
      </c>
      <c r="E16" s="56">
        <v>17</v>
      </c>
      <c r="F16" s="56">
        <v>18</v>
      </c>
      <c r="G16" s="56">
        <v>19</v>
      </c>
      <c r="H16" s="67">
        <f t="shared" si="0"/>
        <v>54</v>
      </c>
      <c r="I16" s="63"/>
      <c r="J16" s="63"/>
      <c r="K16" s="63"/>
      <c r="L16" s="78">
        <f>J16+K16</f>
        <v>0</v>
      </c>
    </row>
    <row r="17" spans="1:14" s="43" customFormat="1" ht="16.5" x14ac:dyDescent="0.3">
      <c r="B17" s="75">
        <v>4</v>
      </c>
      <c r="C17" s="76">
        <v>11</v>
      </c>
      <c r="D17" s="77" t="s">
        <v>40</v>
      </c>
      <c r="E17" s="56">
        <v>19</v>
      </c>
      <c r="F17" s="75">
        <v>9</v>
      </c>
      <c r="G17" s="75">
        <v>19</v>
      </c>
      <c r="H17" s="67">
        <f t="shared" si="0"/>
        <v>47</v>
      </c>
      <c r="K17" s="63"/>
      <c r="L17" s="78">
        <f>J17+K17</f>
        <v>0</v>
      </c>
    </row>
    <row r="18" spans="1:14" s="43" customFormat="1" ht="16.5" x14ac:dyDescent="0.3">
      <c r="B18" s="79">
        <v>3</v>
      </c>
      <c r="C18" s="76">
        <v>3</v>
      </c>
      <c r="D18" s="81" t="s">
        <v>21</v>
      </c>
      <c r="E18" s="56">
        <v>13</v>
      </c>
      <c r="F18" s="56">
        <v>17</v>
      </c>
      <c r="G18" s="56">
        <v>17</v>
      </c>
      <c r="H18" s="67">
        <f t="shared" si="0"/>
        <v>47</v>
      </c>
      <c r="I18" s="63"/>
      <c r="J18" s="63"/>
      <c r="K18" s="63"/>
      <c r="L18" s="78">
        <f>J18+K18</f>
        <v>0</v>
      </c>
    </row>
    <row r="19" spans="1:14" s="43" customFormat="1" ht="16.5" x14ac:dyDescent="0.3">
      <c r="B19" s="75">
        <v>5</v>
      </c>
      <c r="C19" s="76">
        <v>8</v>
      </c>
      <c r="D19" s="77" t="s">
        <v>41</v>
      </c>
      <c r="E19" s="56">
        <v>11</v>
      </c>
      <c r="F19" s="75">
        <v>15</v>
      </c>
      <c r="G19" s="75">
        <v>16</v>
      </c>
      <c r="H19" s="67">
        <f t="shared" si="0"/>
        <v>42</v>
      </c>
      <c r="K19" s="63"/>
      <c r="L19" s="78">
        <f>J19+K19</f>
        <v>0</v>
      </c>
    </row>
    <row r="20" spans="1:14" s="43" customFormat="1" ht="16.5" x14ac:dyDescent="0.3">
      <c r="B20" s="79">
        <v>6</v>
      </c>
      <c r="C20" s="76">
        <v>2</v>
      </c>
      <c r="D20" s="80" t="s">
        <v>14</v>
      </c>
      <c r="E20" s="56">
        <v>11</v>
      </c>
      <c r="F20" s="56">
        <v>9</v>
      </c>
      <c r="G20" s="56">
        <v>21</v>
      </c>
      <c r="H20" s="67">
        <f t="shared" si="0"/>
        <v>41</v>
      </c>
      <c r="I20" s="63"/>
      <c r="J20" s="63"/>
    </row>
    <row r="21" spans="1:14" s="43" customFormat="1" ht="16.5" x14ac:dyDescent="0.3">
      <c r="B21" s="79">
        <v>7</v>
      </c>
      <c r="C21" s="76">
        <v>9</v>
      </c>
      <c r="D21" s="77" t="s">
        <v>42</v>
      </c>
      <c r="E21" s="56">
        <v>8</v>
      </c>
      <c r="F21" s="75">
        <v>12</v>
      </c>
      <c r="G21" s="75">
        <v>17</v>
      </c>
      <c r="H21" s="67">
        <f t="shared" si="0"/>
        <v>37</v>
      </c>
    </row>
    <row r="22" spans="1:14" s="43" customFormat="1" ht="16.5" x14ac:dyDescent="0.3">
      <c r="B22" s="75">
        <v>8</v>
      </c>
      <c r="C22" s="76">
        <v>1</v>
      </c>
      <c r="D22" s="80" t="s">
        <v>22</v>
      </c>
      <c r="E22" s="56">
        <v>11</v>
      </c>
      <c r="F22" s="56">
        <v>8</v>
      </c>
      <c r="G22" s="56">
        <v>17</v>
      </c>
      <c r="H22" s="67">
        <f t="shared" si="0"/>
        <v>36</v>
      </c>
      <c r="I22" s="63"/>
      <c r="J22" s="63"/>
    </row>
    <row r="23" spans="1:14" s="43" customFormat="1" ht="16.5" x14ac:dyDescent="0.3">
      <c r="B23" s="75">
        <v>9</v>
      </c>
      <c r="C23" s="76">
        <v>7</v>
      </c>
      <c r="D23" s="77" t="s">
        <v>43</v>
      </c>
      <c r="E23" s="56">
        <v>9</v>
      </c>
      <c r="F23" s="75">
        <v>13</v>
      </c>
      <c r="G23" s="75">
        <v>11</v>
      </c>
      <c r="H23" s="67">
        <f t="shared" si="0"/>
        <v>33</v>
      </c>
    </row>
    <row r="24" spans="1:14" s="43" customFormat="1" ht="16.5" x14ac:dyDescent="0.3">
      <c r="B24" s="79">
        <v>10</v>
      </c>
      <c r="C24" s="76">
        <v>6</v>
      </c>
      <c r="D24" s="80" t="s">
        <v>44</v>
      </c>
      <c r="E24" s="56">
        <v>5</v>
      </c>
      <c r="F24" s="56">
        <v>5</v>
      </c>
      <c r="G24" s="56">
        <v>10</v>
      </c>
      <c r="H24" s="67">
        <f t="shared" si="0"/>
        <v>20</v>
      </c>
      <c r="I24" s="63"/>
      <c r="J24" s="63"/>
    </row>
    <row r="25" spans="1:14" s="32" customFormat="1" ht="16.5" x14ac:dyDescent="0.3">
      <c r="A25" s="82"/>
      <c r="B25" s="79">
        <v>11</v>
      </c>
      <c r="C25" s="76">
        <v>5</v>
      </c>
      <c r="D25" s="80" t="s">
        <v>45</v>
      </c>
      <c r="E25" s="56">
        <v>5</v>
      </c>
      <c r="F25" s="56">
        <v>4</v>
      </c>
      <c r="G25" s="56">
        <v>8</v>
      </c>
      <c r="H25" s="67">
        <f t="shared" si="0"/>
        <v>17</v>
      </c>
      <c r="I25" s="83"/>
      <c r="J25" s="63"/>
    </row>
    <row r="26" spans="1:14" ht="16.5" x14ac:dyDescent="0.3">
      <c r="B26" s="35"/>
      <c r="C26" s="66">
        <v>12</v>
      </c>
      <c r="D26" s="34" t="s">
        <v>46</v>
      </c>
      <c r="E26" s="27">
        <v>24</v>
      </c>
      <c r="F26" s="35">
        <v>18</v>
      </c>
      <c r="G26" s="35">
        <v>19</v>
      </c>
      <c r="H26" s="28">
        <f t="shared" si="0"/>
        <v>61</v>
      </c>
      <c r="I26" s="84"/>
      <c r="J26" s="85"/>
      <c r="K26" s="86"/>
      <c r="L26" s="87">
        <f>J26+K26</f>
        <v>0</v>
      </c>
      <c r="M26" s="43"/>
      <c r="N26" s="43"/>
    </row>
    <row r="28" spans="1:14" ht="16.5" x14ac:dyDescent="0.3">
      <c r="D28" s="42" t="s">
        <v>25</v>
      </c>
      <c r="E28" s="43" t="s">
        <v>26</v>
      </c>
    </row>
    <row r="29" spans="1:14" ht="16.5" x14ac:dyDescent="0.3">
      <c r="D29" s="42" t="s">
        <v>27</v>
      </c>
      <c r="E29" s="43" t="s">
        <v>28</v>
      </c>
    </row>
    <row r="30" spans="1:14" ht="16.5" x14ac:dyDescent="0.3">
      <c r="D30" s="42" t="s">
        <v>29</v>
      </c>
      <c r="E30" s="43" t="s">
        <v>47</v>
      </c>
    </row>
  </sheetData>
  <mergeCells count="4">
    <mergeCell ref="B9:E9"/>
    <mergeCell ref="B10:F10"/>
    <mergeCell ref="B11:F11"/>
    <mergeCell ref="E13:H1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tabSelected="1" topLeftCell="B1" workbookViewId="0">
      <selection activeCell="M10" sqref="M10"/>
    </sheetView>
  </sheetViews>
  <sheetFormatPr defaultRowHeight="15" x14ac:dyDescent="0.25"/>
  <cols>
    <col min="1" max="1" width="28.5703125" hidden="1" customWidth="1"/>
    <col min="3" max="3" width="10.7109375" hidden="1" customWidth="1"/>
    <col min="4" max="4" width="35.140625" customWidth="1"/>
    <col min="5" max="7" width="6.42578125" customWidth="1"/>
    <col min="8" max="8" width="8.5703125" customWidth="1"/>
    <col min="9" max="9" width="32.5703125" hidden="1" customWidth="1"/>
    <col min="15" max="15" width="39.5703125" customWidth="1"/>
  </cols>
  <sheetData>
    <row r="2" spans="2:16" ht="18" x14ac:dyDescent="0.25">
      <c r="B2" s="1" t="str">
        <f>'[1]VĪRI skeet'!$B$2</f>
        <v>LATVIJAS KAUSA IZCĪŅA STENDA ŠAUŠANĀ 2025</v>
      </c>
      <c r="E2" s="1"/>
      <c r="G2" s="2"/>
      <c r="J2" s="2"/>
      <c r="O2" s="44"/>
      <c r="P2" s="44"/>
    </row>
    <row r="3" spans="2:16" ht="18" x14ac:dyDescent="0.25">
      <c r="B3" s="3" t="str">
        <f>'[1]VĪRI skeet'!$B$3</f>
        <v>3.POSMS APAĻĀ STENDA UN TRANŠEJAS STENDA ŠAUŠANĀ</v>
      </c>
      <c r="E3" s="2"/>
      <c r="G3" s="2"/>
      <c r="J3" s="2"/>
      <c r="O3" s="44"/>
      <c r="P3" s="44"/>
    </row>
    <row r="4" spans="2:16" ht="18" x14ac:dyDescent="0.25">
      <c r="B4" s="4" t="str">
        <f>'[1]VĪRI skeet'!$B$4</f>
        <v>KULDĪGA, LATVIJA</v>
      </c>
      <c r="E4" s="2"/>
      <c r="G4" s="2"/>
      <c r="J4" s="2"/>
      <c r="O4" s="45"/>
      <c r="P4" s="44"/>
    </row>
    <row r="5" spans="2:16" ht="18" x14ac:dyDescent="0.25">
      <c r="B5" s="1" t="str">
        <f>'[1]VĪRI skeet'!$B$5</f>
        <v>12.JŪLIJS 2025</v>
      </c>
      <c r="E5" s="1"/>
      <c r="G5" s="2"/>
      <c r="J5" s="2"/>
      <c r="O5" s="45"/>
      <c r="P5" s="45"/>
    </row>
    <row r="6" spans="2:16" ht="18" customHeight="1" x14ac:dyDescent="0.25">
      <c r="E6" s="4"/>
      <c r="F6" s="46"/>
      <c r="G6" s="7"/>
      <c r="J6" s="7"/>
      <c r="O6" s="47"/>
      <c r="P6" s="47"/>
    </row>
    <row r="8" spans="2:16" ht="37.5" x14ac:dyDescent="0.5">
      <c r="B8" s="9" t="s">
        <v>0</v>
      </c>
      <c r="C8" s="9"/>
      <c r="D8" s="9"/>
      <c r="E8" s="9"/>
      <c r="F8" s="10"/>
    </row>
    <row r="9" spans="2:16" ht="23.25" x14ac:dyDescent="0.35">
      <c r="B9" s="11" t="s">
        <v>48</v>
      </c>
      <c r="C9" s="12"/>
      <c r="D9" s="12"/>
      <c r="E9" s="12"/>
      <c r="F9" s="12"/>
    </row>
    <row r="10" spans="2:16" ht="23.25" customHeight="1" x14ac:dyDescent="0.25">
      <c r="B10" s="48" t="s">
        <v>32</v>
      </c>
      <c r="C10" s="48"/>
      <c r="D10" s="48"/>
      <c r="E10" s="48"/>
      <c r="F10" s="48"/>
    </row>
    <row r="11" spans="2:16" x14ac:dyDescent="0.25">
      <c r="B11" s="14"/>
      <c r="C11" s="14"/>
      <c r="D11" s="14"/>
      <c r="E11" s="14"/>
      <c r="F11" s="14"/>
      <c r="G11" s="14"/>
      <c r="H11" s="14"/>
      <c r="I11" s="14"/>
    </row>
    <row r="12" spans="2:16" x14ac:dyDescent="0.25">
      <c r="B12" s="15"/>
      <c r="C12" s="15" t="s">
        <v>3</v>
      </c>
      <c r="D12" s="15"/>
      <c r="E12" s="16" t="s">
        <v>4</v>
      </c>
      <c r="F12" s="16"/>
      <c r="G12" s="16"/>
      <c r="H12" s="17"/>
      <c r="I12" s="49"/>
    </row>
    <row r="13" spans="2:16" x14ac:dyDescent="0.25">
      <c r="B13" s="19" t="s">
        <v>8</v>
      </c>
      <c r="C13" s="19" t="s">
        <v>9</v>
      </c>
      <c r="D13" s="19" t="s">
        <v>10</v>
      </c>
      <c r="E13" s="50">
        <v>1</v>
      </c>
      <c r="F13" s="50">
        <v>2</v>
      </c>
      <c r="G13" s="50">
        <v>3</v>
      </c>
      <c r="H13" s="51" t="s">
        <v>11</v>
      </c>
      <c r="I13" s="51" t="s">
        <v>33</v>
      </c>
    </row>
    <row r="14" spans="2:16" ht="20.25" x14ac:dyDescent="0.25">
      <c r="B14" s="52" t="s">
        <v>36</v>
      </c>
      <c r="C14" s="64"/>
      <c r="D14" s="54" t="s">
        <v>49</v>
      </c>
      <c r="E14" s="64"/>
      <c r="F14" s="64"/>
      <c r="G14" s="64"/>
      <c r="H14" s="65">
        <f>H15+H16+H17</f>
        <v>116</v>
      </c>
      <c r="I14" s="52"/>
    </row>
    <row r="15" spans="2:16" s="89" customFormat="1" ht="16.5" x14ac:dyDescent="0.3">
      <c r="B15" s="88"/>
      <c r="C15" s="76">
        <v>6</v>
      </c>
      <c r="D15" s="80" t="s">
        <v>44</v>
      </c>
      <c r="E15" s="56">
        <f>VLOOKUP($C15,'[1]MEDNIEKI trap'!$C$15:$G$26,3,FALSE)</f>
        <v>5</v>
      </c>
      <c r="F15" s="56">
        <f>VLOOKUP($C15,'[1]MEDNIEKI trap'!$C$15:$G$26,4,FALSE)</f>
        <v>5</v>
      </c>
      <c r="G15" s="56">
        <f>VLOOKUP($C15,'[1]MEDNIEKI trap'!$C$15:$G$26,5,FALSE)</f>
        <v>10</v>
      </c>
      <c r="H15" s="67">
        <f>SUM(E15:G15)</f>
        <v>20</v>
      </c>
      <c r="I15" s="56"/>
    </row>
    <row r="16" spans="2:16" ht="16.5" x14ac:dyDescent="0.3">
      <c r="B16" s="56"/>
      <c r="C16" s="76">
        <v>10</v>
      </c>
      <c r="D16" s="77" t="s">
        <v>39</v>
      </c>
      <c r="E16" s="56">
        <f>VLOOKUP($C16,'[1]MEDNIEKI trap'!$C$15:$G$26,3,FALSE)</f>
        <v>19</v>
      </c>
      <c r="F16" s="56">
        <f>VLOOKUP($C16,'[1]MEDNIEKI trap'!$C$15:$G$26,4,FALSE)</f>
        <v>20</v>
      </c>
      <c r="G16" s="56">
        <f>VLOOKUP($C16,'[1]MEDNIEKI trap'!$C$15:$G$26,5,FALSE)</f>
        <v>20</v>
      </c>
      <c r="H16" s="67">
        <f>SUM(E16:G16)</f>
        <v>59</v>
      </c>
      <c r="I16" s="56"/>
    </row>
    <row r="17" spans="2:9" ht="16.5" x14ac:dyDescent="0.3">
      <c r="B17" s="56"/>
      <c r="C17" s="76">
        <v>9</v>
      </c>
      <c r="D17" s="77" t="s">
        <v>42</v>
      </c>
      <c r="E17" s="56">
        <f>VLOOKUP($C17,'[1]MEDNIEKI trap'!$C$15:$G$26,3,FALSE)</f>
        <v>8</v>
      </c>
      <c r="F17" s="56">
        <f>VLOOKUP($C17,'[1]MEDNIEKI trap'!$C$15:$G$26,4,FALSE)</f>
        <v>12</v>
      </c>
      <c r="G17" s="56">
        <f>VLOOKUP($C17,'[1]MEDNIEKI trap'!$C$15:$G$26,5,FALSE)</f>
        <v>17</v>
      </c>
      <c r="H17" s="67">
        <f>SUM(E17:G17)</f>
        <v>37</v>
      </c>
      <c r="I17" s="56"/>
    </row>
    <row r="18" spans="2:9" ht="16.5" x14ac:dyDescent="0.3">
      <c r="B18" s="73"/>
      <c r="C18" s="42"/>
      <c r="D18" s="43"/>
      <c r="E18" s="63"/>
      <c r="F18" s="63"/>
      <c r="G18" s="63"/>
      <c r="H18" s="74"/>
      <c r="I18" s="73"/>
    </row>
    <row r="19" spans="2:9" ht="20.25" x14ac:dyDescent="0.25">
      <c r="B19" s="52" t="s">
        <v>34</v>
      </c>
      <c r="C19" s="64"/>
      <c r="D19" s="54" t="s">
        <v>37</v>
      </c>
      <c r="E19" s="64"/>
      <c r="F19" s="64"/>
      <c r="G19" s="64"/>
      <c r="H19" s="65">
        <f>H20+H21+H22</f>
        <v>123</v>
      </c>
      <c r="I19" s="52"/>
    </row>
    <row r="20" spans="2:9" ht="16.5" x14ac:dyDescent="0.3">
      <c r="B20" s="88"/>
      <c r="C20" s="76">
        <v>1</v>
      </c>
      <c r="D20" s="80" t="s">
        <v>22</v>
      </c>
      <c r="E20" s="56">
        <f>VLOOKUP($C20,'[1]MEDNIEKI trap'!$C$15:$G$26,3,FALSE)</f>
        <v>11</v>
      </c>
      <c r="F20" s="56">
        <f>VLOOKUP($C20,'[1]MEDNIEKI trap'!$C$15:$G$26,4,FALSE)</f>
        <v>8</v>
      </c>
      <c r="G20" s="56">
        <f>VLOOKUP($C20,'[1]MEDNIEKI trap'!$C$15:$G$26,5,FALSE)</f>
        <v>17</v>
      </c>
      <c r="H20" s="67">
        <f>SUM(E20:G20)</f>
        <v>36</v>
      </c>
      <c r="I20" s="56"/>
    </row>
    <row r="21" spans="2:9" ht="16.5" x14ac:dyDescent="0.3">
      <c r="B21" s="56"/>
      <c r="C21" s="76">
        <v>7</v>
      </c>
      <c r="D21" s="77" t="s">
        <v>43</v>
      </c>
      <c r="E21" s="56">
        <f>VLOOKUP($C21,'[1]MEDNIEKI trap'!$C$15:$G$26,3,FALSE)</f>
        <v>9</v>
      </c>
      <c r="F21" s="56">
        <f>VLOOKUP($C21,'[1]MEDNIEKI trap'!$C$15:$G$26,4,FALSE)</f>
        <v>13</v>
      </c>
      <c r="G21" s="56">
        <f>VLOOKUP($C21,'[1]MEDNIEKI trap'!$C$15:$G$26,5,FALSE)</f>
        <v>11</v>
      </c>
      <c r="H21" s="67">
        <f>SUM(E21:G21)</f>
        <v>33</v>
      </c>
      <c r="I21" s="56"/>
    </row>
    <row r="22" spans="2:9" ht="16.5" x14ac:dyDescent="0.3">
      <c r="B22" s="56"/>
      <c r="C22" s="76">
        <v>4</v>
      </c>
      <c r="D22" s="80" t="s">
        <v>20</v>
      </c>
      <c r="E22" s="56">
        <f>VLOOKUP($C22,'[1]MEDNIEKI trap'!$C$15:$G$26,3,FALSE)</f>
        <v>17</v>
      </c>
      <c r="F22" s="56">
        <f>VLOOKUP($C22,'[1]MEDNIEKI trap'!$C$15:$G$26,4,FALSE)</f>
        <v>18</v>
      </c>
      <c r="G22" s="56">
        <f>VLOOKUP($C22,'[1]MEDNIEKI trap'!$C$15:$G$26,5,FALSE)</f>
        <v>19</v>
      </c>
      <c r="H22" s="57">
        <f>SUM(E22:G22)</f>
        <v>54</v>
      </c>
      <c r="I22" s="56"/>
    </row>
    <row r="23" spans="2:9" ht="16.5" x14ac:dyDescent="0.3">
      <c r="B23" s="90"/>
      <c r="C23" s="42"/>
      <c r="D23" s="60"/>
      <c r="E23" s="63"/>
      <c r="F23" s="63"/>
      <c r="G23" s="63"/>
      <c r="H23" s="91"/>
      <c r="I23" s="73"/>
    </row>
    <row r="24" spans="2:9" ht="16.5" x14ac:dyDescent="0.3">
      <c r="D24" s="42" t="s">
        <v>25</v>
      </c>
      <c r="E24" s="43" t="s">
        <v>26</v>
      </c>
    </row>
    <row r="25" spans="2:9" ht="16.5" x14ac:dyDescent="0.3">
      <c r="D25" s="42" t="s">
        <v>27</v>
      </c>
      <c r="E25" s="43" t="s">
        <v>28</v>
      </c>
    </row>
    <row r="26" spans="2:9" ht="16.5" x14ac:dyDescent="0.3">
      <c r="D26" s="42" t="s">
        <v>29</v>
      </c>
      <c r="E26" s="43" t="s">
        <v>47</v>
      </c>
    </row>
    <row r="29" spans="2:9" ht="15.75" x14ac:dyDescent="0.25">
      <c r="D29" s="92"/>
      <c r="E29" s="92"/>
      <c r="F29" s="92"/>
      <c r="G29" s="92"/>
      <c r="H29" s="92"/>
    </row>
    <row r="30" spans="2:9" ht="15.75" x14ac:dyDescent="0.25">
      <c r="D30" s="92"/>
      <c r="E30" s="92"/>
      <c r="F30" s="92"/>
      <c r="G30" s="92"/>
      <c r="H30" s="92"/>
    </row>
  </sheetData>
  <mergeCells count="9">
    <mergeCell ref="B9:F9"/>
    <mergeCell ref="B10:F10"/>
    <mergeCell ref="E12:H12"/>
    <mergeCell ref="O2:P2"/>
    <mergeCell ref="O3:P3"/>
    <mergeCell ref="O4:P4"/>
    <mergeCell ref="O5:P5"/>
    <mergeCell ref="O6:P6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Mednieki skeet</vt:lpstr>
      <vt:lpstr>Mednieki skeet komandas</vt:lpstr>
      <vt:lpstr>Mednieki trap </vt:lpstr>
      <vt:lpstr>Mednieki trap komandas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upelnieksdainis@gmail.com</dc:creator>
  <cp:lastModifiedBy>upelnieksdainis@gmail.com</cp:lastModifiedBy>
  <dcterms:created xsi:type="dcterms:W3CDTF">2025-07-13T08:43:28Z</dcterms:created>
  <dcterms:modified xsi:type="dcterms:W3CDTF">2025-07-13T08:46:51Z</dcterms:modified>
</cp:coreProperties>
</file>